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240" windowHeight="8250" tabRatio="592" activeTab="0"/>
  </bookViews>
  <sheets>
    <sheet name="H-A-V Kennwertrechner" sheetId="1" r:id="rId1"/>
  </sheets>
  <definedNames>
    <definedName name="HSE_ExposureDurations">'H-A-V Kennwertrechner'!$K$7:$L$12</definedName>
    <definedName name="HSE_VibrationMagnitudes">'H-A-V Kennwertrechner'!$C$7:$C$12</definedName>
  </definedNames>
  <calcPr fullCalcOnLoad="1"/>
</workbook>
</file>

<file path=xl/sharedStrings.xml><?xml version="1.0" encoding="utf-8"?>
<sst xmlns="http://schemas.openxmlformats.org/spreadsheetml/2006/main" count="30" uniqueCount="25">
  <si>
    <t>time in mins</t>
  </si>
  <si>
    <t>time in min</t>
  </si>
  <si>
    <t>partial exp</t>
  </si>
  <si>
    <t>tägliche
Expositionsdauer</t>
  </si>
  <si>
    <t>Stunden</t>
  </si>
  <si>
    <t>Minuten</t>
  </si>
  <si>
    <t>Anleitung:</t>
  </si>
  <si>
    <t xml:space="preserve">Hand - Arm - Vibration: Kennwertrechner </t>
  </si>
  <si>
    <t>Zur Berechnung mit Enter bestätigen oder in eine andere Zelle wechseln.</t>
  </si>
  <si>
    <t>Um alle Felder zu löschen bitte die "Reset"-Taste betätigen.</t>
  </si>
  <si>
    <t>Die Ergebnisse werden in den farbigen Feldern dargestellt.</t>
  </si>
  <si>
    <r>
      <t>Zeit bis 
Auslösewert
A(8) = 2.5 m/s</t>
    </r>
    <r>
      <rPr>
        <b/>
        <vertAlign val="superscript"/>
        <sz val="10"/>
        <rFont val="Arial"/>
        <family val="2"/>
      </rPr>
      <t>2</t>
    </r>
  </si>
  <si>
    <r>
      <t>Zeit bis 
Expositions-
grenzwert
A(8) = 5 m/s</t>
    </r>
    <r>
      <rPr>
        <b/>
        <vertAlign val="superscript"/>
        <sz val="10"/>
        <rFont val="Arial"/>
        <family val="2"/>
      </rPr>
      <t>2</t>
    </r>
  </si>
  <si>
    <r>
      <t>partielle
Schwingungs-
belastung
A(8) [m/s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</si>
  <si>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Tages-
schwingungs-
belastung
A(8) [m/s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</si>
  <si>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Maschine 1</t>
  </si>
  <si>
    <t>Maschine 2</t>
  </si>
  <si>
    <t>Maschine 3</t>
  </si>
  <si>
    <t>Maschine 4</t>
  </si>
  <si>
    <t>Maschine 5</t>
  </si>
  <si>
    <t>Maschine 6</t>
  </si>
  <si>
    <r>
      <t xml:space="preserve">
Schwingungs-
gesamtwert
a</t>
    </r>
    <r>
      <rPr>
        <b/>
        <sz val="3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>hv</t>
    </r>
    <r>
      <rPr>
        <b/>
        <sz val="10"/>
        <rFont val="Arial"/>
        <family val="2"/>
      </rPr>
      <t xml:space="preserve"> [m/s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</si>
  <si>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partielle
(Risiko-) Punktwerte</t>
  </si>
  <si>
    <r>
      <t>Punktwerte</t>
    </r>
    <r>
      <rPr>
        <b/>
        <sz val="10"/>
        <rFont val="Arial"/>
        <family val="2"/>
      </rPr>
      <t>Gesamt-
s</t>
    </r>
    <r>
      <rPr>
        <b/>
        <sz val="9"/>
        <rFont val="Arial"/>
        <family val="2"/>
      </rPr>
      <t>chwingungs-belastung</t>
    </r>
  </si>
  <si>
    <r>
      <t>Schwingungsgesamtwert a</t>
    </r>
    <r>
      <rPr>
        <vertAlign val="subscript"/>
        <sz val="9"/>
        <rFont val="Arial"/>
        <family val="2"/>
      </rPr>
      <t>hv</t>
    </r>
    <r>
      <rPr>
        <sz val="9"/>
        <rFont val="Arial"/>
        <family val="2"/>
      </rPr>
      <t xml:space="preserve"> und tägliche Expositionsdauer in die weißen Felder eintragen.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</si>
</sst>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i/>
      <sz val="28"/>
      <color indexed="53"/>
      <name val="Stihl76"/>
      <family val="0"/>
    </font>
    <font>
      <sz val="28"/>
      <name val="Arial"/>
      <family val="0"/>
    </font>
    <font>
      <b/>
      <vertAlign val="subscript"/>
      <sz val="10"/>
      <name val="Arial"/>
      <family val="2"/>
    </font>
    <font>
      <b/>
      <sz val="3"/>
      <name val="Arial"/>
      <family val="2"/>
    </font>
    <font>
      <b/>
      <vertAlign val="superscript"/>
      <sz val="10"/>
      <name val="Arial"/>
      <family val="2"/>
    </font>
    <font>
      <sz val="12"/>
      <color indexed="2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1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/>
      <protection/>
    </xf>
    <xf numFmtId="0" fontId="7" fillId="2" borderId="0" xfId="0" applyNumberFormat="1" applyFont="1" applyFill="1" applyAlignment="1" applyProtection="1">
      <alignment/>
      <protection/>
    </xf>
    <xf numFmtId="0" fontId="1" fillId="2" borderId="1" xfId="0" applyNumberFormat="1" applyFont="1" applyFill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/>
      <protection/>
    </xf>
    <xf numFmtId="180" fontId="7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vertical="center"/>
    </xf>
    <xf numFmtId="0" fontId="7" fillId="2" borderId="0" xfId="0" applyNumberFormat="1" applyFont="1" applyFill="1" applyAlignment="1" applyProtection="1">
      <alignment horizontal="center"/>
      <protection/>
    </xf>
    <xf numFmtId="0" fontId="1" fillId="2" borderId="0" xfId="0" applyNumberFormat="1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NumberFormat="1" applyFont="1" applyFill="1" applyAlignment="1" applyProtection="1">
      <alignment/>
      <protection/>
    </xf>
    <xf numFmtId="0" fontId="13" fillId="2" borderId="0" xfId="0" applyNumberFormat="1" applyFont="1" applyFill="1" applyAlignment="1" applyProtection="1">
      <alignment horizontal="center"/>
      <protection/>
    </xf>
    <xf numFmtId="0" fontId="14" fillId="2" borderId="0" xfId="0" applyNumberFormat="1" applyFont="1" applyFill="1" applyAlignment="1" applyProtection="1">
      <alignment/>
      <protection/>
    </xf>
    <xf numFmtId="0" fontId="13" fillId="2" borderId="0" xfId="0" applyNumberFormat="1" applyFont="1" applyFill="1" applyAlignment="1" applyProtection="1">
      <alignment horizontal="left"/>
      <protection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" fillId="3" borderId="2" xfId="0" applyNumberFormat="1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 horizontal="center"/>
      <protection/>
    </xf>
    <xf numFmtId="0" fontId="1" fillId="3" borderId="4" xfId="0" applyNumberFormat="1" applyFont="1" applyFill="1" applyBorder="1" applyAlignment="1" applyProtection="1">
      <alignment horizontal="center"/>
      <protection/>
    </xf>
    <xf numFmtId="180" fontId="7" fillId="4" borderId="5" xfId="0" applyNumberFormat="1" applyFont="1" applyFill="1" applyBorder="1" applyAlignment="1" applyProtection="1">
      <alignment horizontal="center"/>
      <protection/>
    </xf>
    <xf numFmtId="180" fontId="1" fillId="5" borderId="2" xfId="0" applyNumberFormat="1" applyFont="1" applyFill="1" applyBorder="1" applyAlignment="1" applyProtection="1">
      <alignment horizontal="center"/>
      <protection locked="0"/>
    </xf>
    <xf numFmtId="180" fontId="1" fillId="5" borderId="6" xfId="0" applyNumberFormat="1" applyFont="1" applyFill="1" applyBorder="1" applyAlignment="1" applyProtection="1">
      <alignment horizontal="center"/>
      <protection locked="0"/>
    </xf>
    <xf numFmtId="180" fontId="1" fillId="5" borderId="7" xfId="0" applyNumberFormat="1" applyFont="1" applyFill="1" applyBorder="1" applyAlignment="1" applyProtection="1">
      <alignment horizontal="center"/>
      <protection locked="0"/>
    </xf>
    <xf numFmtId="180" fontId="1" fillId="5" borderId="8" xfId="0" applyNumberFormat="1" applyFont="1" applyFill="1" applyBorder="1" applyAlignment="1" applyProtection="1">
      <alignment horizontal="center"/>
      <protection locked="0"/>
    </xf>
    <xf numFmtId="180" fontId="1" fillId="5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1" fontId="1" fillId="5" borderId="10" xfId="0" applyNumberFormat="1" applyFont="1" applyFill="1" applyBorder="1" applyAlignment="1" applyProtection="1">
      <alignment horizontal="center"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12" xfId="0" applyNumberFormat="1" applyFont="1" applyFill="1" applyBorder="1" applyAlignment="1" applyProtection="1">
      <alignment horizontal="center"/>
      <protection locked="0"/>
    </xf>
    <xf numFmtId="1" fontId="1" fillId="5" borderId="13" xfId="0" applyNumberFormat="1" applyFont="1" applyFill="1" applyBorder="1" applyAlignment="1" applyProtection="1">
      <alignment horizontal="center"/>
      <protection locked="0"/>
    </xf>
    <xf numFmtId="1" fontId="1" fillId="5" borderId="14" xfId="0" applyNumberFormat="1" applyFont="1" applyFill="1" applyBorder="1" applyAlignment="1" applyProtection="1">
      <alignment horizontal="center"/>
      <protection locked="0"/>
    </xf>
    <xf numFmtId="1" fontId="1" fillId="5" borderId="15" xfId="0" applyNumberFormat="1" applyFont="1" applyFill="1" applyBorder="1" applyAlignment="1" applyProtection="1">
      <alignment horizontal="center"/>
      <protection locked="0"/>
    </xf>
    <xf numFmtId="1" fontId="1" fillId="5" borderId="16" xfId="0" applyNumberFormat="1" applyFont="1" applyFill="1" applyBorder="1" applyAlignment="1" applyProtection="1">
      <alignment horizontal="center"/>
      <protection locked="0"/>
    </xf>
    <xf numFmtId="1" fontId="1" fillId="5" borderId="17" xfId="0" applyNumberFormat="1" applyFont="1" applyFill="1" applyBorder="1" applyAlignment="1" applyProtection="1">
      <alignment horizontal="center"/>
      <protection locked="0"/>
    </xf>
    <xf numFmtId="180" fontId="7" fillId="4" borderId="18" xfId="0" applyNumberFormat="1" applyFont="1" applyFill="1" applyBorder="1" applyAlignment="1" applyProtection="1">
      <alignment horizontal="center"/>
      <protection/>
    </xf>
    <xf numFmtId="180" fontId="7" fillId="4" borderId="19" xfId="0" applyNumberFormat="1" applyFont="1" applyFill="1" applyBorder="1" applyAlignment="1" applyProtection="1">
      <alignment horizontal="center"/>
      <protection/>
    </xf>
    <xf numFmtId="180" fontId="22" fillId="2" borderId="0" xfId="0" applyNumberFormat="1" applyFont="1" applyFill="1" applyBorder="1" applyAlignment="1">
      <alignment/>
    </xf>
    <xf numFmtId="1" fontId="7" fillId="4" borderId="20" xfId="0" applyNumberFormat="1" applyFont="1" applyFill="1" applyBorder="1" applyAlignment="1" applyProtection="1">
      <alignment horizontal="center"/>
      <protection/>
    </xf>
    <xf numFmtId="1" fontId="7" fillId="4" borderId="18" xfId="0" applyNumberFormat="1" applyFont="1" applyFill="1" applyBorder="1" applyAlignment="1" applyProtection="1">
      <alignment horizontal="center"/>
      <protection/>
    </xf>
    <xf numFmtId="1" fontId="7" fillId="4" borderId="19" xfId="0" applyNumberFormat="1" applyFont="1" applyFill="1" applyBorder="1" applyAlignment="1" applyProtection="1">
      <alignment horizontal="center"/>
      <protection/>
    </xf>
    <xf numFmtId="180" fontId="7" fillId="4" borderId="20" xfId="0" applyNumberFormat="1" applyFont="1" applyFill="1" applyBorder="1" applyAlignment="1" applyProtection="1">
      <alignment horizontal="center"/>
      <protection/>
    </xf>
    <xf numFmtId="182" fontId="7" fillId="4" borderId="5" xfId="0" applyNumberFormat="1" applyFont="1" applyFill="1" applyBorder="1" applyAlignment="1" applyProtection="1">
      <alignment horizontal="center"/>
      <protection/>
    </xf>
    <xf numFmtId="1" fontId="23" fillId="4" borderId="21" xfId="0" applyNumberFormat="1" applyFont="1" applyFill="1" applyBorder="1" applyAlignment="1" applyProtection="1">
      <alignment horizontal="center"/>
      <protection/>
    </xf>
    <xf numFmtId="1" fontId="23" fillId="4" borderId="22" xfId="0" applyNumberFormat="1" applyFont="1" applyFill="1" applyBorder="1" applyAlignment="1" applyProtection="1">
      <alignment horizontal="center"/>
      <protection/>
    </xf>
    <xf numFmtId="1" fontId="23" fillId="4" borderId="23" xfId="0" applyNumberFormat="1" applyFont="1" applyFill="1" applyBorder="1" applyAlignment="1" applyProtection="1">
      <alignment horizontal="center"/>
      <protection/>
    </xf>
    <xf numFmtId="1" fontId="23" fillId="4" borderId="24" xfId="0" applyNumberFormat="1" applyFont="1" applyFill="1" applyBorder="1" applyAlignment="1" applyProtection="1">
      <alignment horizontal="center"/>
      <protection/>
    </xf>
    <xf numFmtId="1" fontId="23" fillId="4" borderId="25" xfId="0" applyNumberFormat="1" applyFont="1" applyFill="1" applyBorder="1" applyAlignment="1" applyProtection="1">
      <alignment horizontal="center"/>
      <protection/>
    </xf>
    <xf numFmtId="1" fontId="23" fillId="4" borderId="26" xfId="0" applyNumberFormat="1" applyFont="1" applyFill="1" applyBorder="1" applyAlignment="1" applyProtection="1">
      <alignment horizontal="center"/>
      <protection/>
    </xf>
    <xf numFmtId="0" fontId="1" fillId="6" borderId="3" xfId="0" applyNumberFormat="1" applyFont="1" applyFill="1" applyBorder="1" applyAlignment="1" applyProtection="1">
      <alignment horizontal="center"/>
      <protection/>
    </xf>
    <xf numFmtId="0" fontId="1" fillId="6" borderId="4" xfId="0" applyNumberFormat="1" applyFont="1" applyFill="1" applyBorder="1" applyAlignment="1" applyProtection="1">
      <alignment horizontal="center"/>
      <protection/>
    </xf>
    <xf numFmtId="0" fontId="1" fillId="7" borderId="3" xfId="0" applyNumberFormat="1" applyFont="1" applyFill="1" applyBorder="1" applyAlignment="1" applyProtection="1">
      <alignment horizontal="center"/>
      <protection/>
    </xf>
    <xf numFmtId="0" fontId="1" fillId="7" borderId="4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2" borderId="0" xfId="0" applyNumberFormat="1" applyFont="1" applyFill="1" applyAlignment="1" applyProtection="1">
      <alignment horizontal="right" vertical="center"/>
      <protection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17" fillId="2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0" fillId="2" borderId="0" xfId="0" applyNumberFormat="1" applyFont="1" applyFill="1" applyAlignment="1" applyProtection="1">
      <alignment vertical="center" wrapText="1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3" borderId="34" xfId="0" applyNumberFormat="1" applyFont="1" applyFill="1" applyBorder="1" applyAlignment="1" applyProtection="1">
      <alignment horizontal="center" vertical="center" wrapText="1"/>
      <protection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/>
    </xf>
    <xf numFmtId="1" fontId="24" fillId="3" borderId="34" xfId="0" applyNumberFormat="1" applyFont="1" applyFill="1" applyBorder="1" applyAlignment="1" applyProtection="1">
      <alignment horizontal="center" vertical="center" wrapText="1"/>
      <protection/>
    </xf>
    <xf numFmtId="0" fontId="0" fillId="3" borderId="36" xfId="0" applyFill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1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6" borderId="3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" fillId="7" borderId="28" xfId="0" applyNumberFormat="1" applyFont="1" applyFill="1" applyBorder="1" applyAlignment="1" applyProtection="1">
      <alignment horizontal="center" vertical="center" wrapText="1"/>
      <protection/>
    </xf>
    <xf numFmtId="0" fontId="0" fillId="7" borderId="3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</cellXfs>
  <cellStyles count="1">
    <cellStyle name="Normal" xfId="0"/>
  </cellStyles>
  <dxfs count="4">
    <dxf>
      <font>
        <color rgb="FF000000"/>
      </font>
      <fill>
        <patternFill>
          <bgColor rgb="FF00FF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95250</xdr:rowOff>
    </xdr:from>
    <xdr:ext cx="95250" cy="228600"/>
    <xdr:sp>
      <xdr:nvSpPr>
        <xdr:cNvPr id="1" name="TextBox 8"/>
        <xdr:cNvSpPr txBox="1">
          <a:spLocks noChangeArrowheads="1"/>
        </xdr:cNvSpPr>
      </xdr:nvSpPr>
      <xdr:spPr>
        <a:xfrm>
          <a:off x="314325" y="514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3</xdr:col>
      <xdr:colOff>85725</xdr:colOff>
      <xdr:row>2</xdr:row>
      <xdr:rowOff>190500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2"/>
  <sheetViews>
    <sheetView tabSelected="1" workbookViewId="0" topLeftCell="A1">
      <selection activeCell="C7" sqref="C7"/>
    </sheetView>
  </sheetViews>
  <sheetFormatPr defaultColWidth="11.5546875" defaultRowHeight="15"/>
  <cols>
    <col min="1" max="1" width="1.77734375" style="1" customWidth="1"/>
    <col min="2" max="2" width="8.77734375" style="1" customWidth="1"/>
    <col min="3" max="3" width="10.77734375" style="1" customWidth="1"/>
    <col min="4" max="4" width="2.3359375" style="1" customWidth="1"/>
    <col min="5" max="6" width="6.77734375" style="1" customWidth="1"/>
    <col min="7" max="7" width="2.3359375" style="6" customWidth="1"/>
    <col min="8" max="9" width="6.77734375" style="1" customWidth="1"/>
    <col min="10" max="10" width="2.3359375" style="6" customWidth="1"/>
    <col min="11" max="12" width="6.77734375" style="1" customWidth="1"/>
    <col min="13" max="13" width="2.3359375" style="8" customWidth="1"/>
    <col min="14" max="14" width="10.77734375" style="1" customWidth="1"/>
    <col min="15" max="15" width="1.66796875" style="1" customWidth="1"/>
    <col min="16" max="16" width="9.77734375" style="1" customWidth="1"/>
    <col min="17" max="17" width="2.10546875" style="1" customWidth="1"/>
    <col min="18" max="16384" width="8.88671875" style="1" customWidth="1"/>
  </cols>
  <sheetData>
    <row r="1" spans="1:17" ht="15">
      <c r="A1" s="87"/>
      <c r="B1" s="88"/>
      <c r="C1" s="88"/>
      <c r="D1" s="88"/>
      <c r="E1" s="88"/>
      <c r="F1" s="13"/>
      <c r="G1" s="14"/>
      <c r="H1" s="13"/>
      <c r="I1" s="13"/>
      <c r="J1" s="14"/>
      <c r="K1" s="13"/>
      <c r="L1" s="13"/>
      <c r="M1" s="15"/>
      <c r="N1" s="13"/>
      <c r="O1" s="13"/>
      <c r="P1" s="13"/>
      <c r="Q1" s="11"/>
    </row>
    <row r="2" spans="1:17" ht="18">
      <c r="A2" s="88"/>
      <c r="B2" s="88"/>
      <c r="C2" s="88"/>
      <c r="D2" s="88"/>
      <c r="E2" s="88"/>
      <c r="F2" s="10"/>
      <c r="G2" s="16"/>
      <c r="H2" s="11"/>
      <c r="I2" s="78" t="s">
        <v>7</v>
      </c>
      <c r="J2" s="79"/>
      <c r="K2" s="79"/>
      <c r="L2" s="79"/>
      <c r="M2" s="79"/>
      <c r="N2" s="79"/>
      <c r="O2" s="79"/>
      <c r="P2" s="80"/>
      <c r="Q2" s="12"/>
    </row>
    <row r="3" spans="1:17" ht="16.5" thickBot="1">
      <c r="A3" s="88"/>
      <c r="B3" s="88"/>
      <c r="C3" s="88"/>
      <c r="D3" s="88"/>
      <c r="E3" s="88"/>
      <c r="F3" s="10"/>
      <c r="G3" s="18"/>
      <c r="H3" s="10"/>
      <c r="I3" s="10"/>
      <c r="J3" s="18"/>
      <c r="K3" s="10"/>
      <c r="L3" s="10"/>
      <c r="M3" s="19"/>
      <c r="N3" s="10"/>
      <c r="O3" s="10"/>
      <c r="P3" s="10"/>
      <c r="Q3" s="10"/>
    </row>
    <row r="4" spans="1:17" ht="22.5" customHeight="1">
      <c r="A4" s="9"/>
      <c r="B4" s="9"/>
      <c r="C4" s="92" t="s">
        <v>21</v>
      </c>
      <c r="D4" s="33"/>
      <c r="E4" s="102" t="s">
        <v>11</v>
      </c>
      <c r="F4" s="103"/>
      <c r="G4" s="32"/>
      <c r="H4" s="106" t="s">
        <v>12</v>
      </c>
      <c r="I4" s="107"/>
      <c r="J4" s="32"/>
      <c r="K4" s="98" t="s">
        <v>3</v>
      </c>
      <c r="L4" s="99"/>
      <c r="M4" s="33"/>
      <c r="N4" s="92" t="s">
        <v>13</v>
      </c>
      <c r="O4" s="34"/>
      <c r="P4" s="92" t="s">
        <v>22</v>
      </c>
      <c r="Q4" s="9"/>
    </row>
    <row r="5" spans="1:17" ht="30" customHeight="1">
      <c r="A5" s="9"/>
      <c r="B5" s="9"/>
      <c r="C5" s="93"/>
      <c r="D5" s="34"/>
      <c r="E5" s="104"/>
      <c r="F5" s="105"/>
      <c r="G5" s="32" t="s">
        <v>1</v>
      </c>
      <c r="H5" s="108"/>
      <c r="I5" s="109"/>
      <c r="J5" s="32" t="s">
        <v>1</v>
      </c>
      <c r="K5" s="100"/>
      <c r="L5" s="101"/>
      <c r="M5" s="35" t="s">
        <v>0</v>
      </c>
      <c r="N5" s="93"/>
      <c r="O5" s="34" t="s">
        <v>2</v>
      </c>
      <c r="P5" s="93"/>
      <c r="Q5" s="9"/>
    </row>
    <row r="6" spans="1:17" ht="14.25" customHeight="1" thickBot="1">
      <c r="A6" s="9"/>
      <c r="B6" s="9"/>
      <c r="C6" s="96"/>
      <c r="D6" s="34"/>
      <c r="E6" s="69" t="s">
        <v>4</v>
      </c>
      <c r="F6" s="70" t="s">
        <v>5</v>
      </c>
      <c r="G6" s="32"/>
      <c r="H6" s="71" t="s">
        <v>4</v>
      </c>
      <c r="I6" s="72" t="s">
        <v>5</v>
      </c>
      <c r="J6" s="32"/>
      <c r="K6" s="38" t="s">
        <v>4</v>
      </c>
      <c r="L6" s="39" t="s">
        <v>5</v>
      </c>
      <c r="M6" s="33"/>
      <c r="N6" s="97"/>
      <c r="O6" s="34"/>
      <c r="P6" s="93"/>
      <c r="Q6" s="9"/>
    </row>
    <row r="7" spans="1:18" ht="15.75" thickBot="1">
      <c r="A7" s="9"/>
      <c r="B7" s="37" t="s">
        <v>15</v>
      </c>
      <c r="C7" s="41"/>
      <c r="D7" s="34"/>
      <c r="E7" s="63" t="str">
        <f aca="true" t="shared" si="0" ref="E7:E12">IF(C7&lt;=0," ",IF(G7&gt;=24,"&gt;24",TRUNC(G7)))</f>
        <v> </v>
      </c>
      <c r="F7" s="64" t="str">
        <f aca="true" t="shared" si="1" ref="F7:F12">IF(C7&lt;=0," ",IF(G7&gt;=24,"",(G7-E7)*60))</f>
        <v> </v>
      </c>
      <c r="G7" s="33" t="str">
        <f aca="true" t="shared" si="2" ref="G7:G12">IF(C7&lt;=0," ",(8*2.5*2.5/(C7*C7)))</f>
        <v> </v>
      </c>
      <c r="H7" s="67" t="str">
        <f aca="true" t="shared" si="3" ref="H7:H12">IF(C7&lt;=0," ",IF(J7&gt;=24,"&gt;24",TRUNC(J7)))</f>
        <v> </v>
      </c>
      <c r="I7" s="68" t="str">
        <f aca="true" t="shared" si="4" ref="I7:I12">IF(C7&lt;=0," ",IF(J7&gt;=24,"",(J7-H7)*60))</f>
        <v> </v>
      </c>
      <c r="J7" s="34">
        <f aca="true" t="shared" si="5" ref="J7:J12">IF(C7&lt;=0,"",(8*5*5/(C7*C7)))</f>
      </c>
      <c r="K7" s="47"/>
      <c r="L7" s="48"/>
      <c r="M7" s="33">
        <f aca="true" t="shared" si="6" ref="M7:M12">(K7*60)+L7</f>
        <v>0</v>
      </c>
      <c r="N7" s="61" t="str">
        <f aca="true" t="shared" si="7" ref="N7:N12">IF(OR(C7&lt;=0,M7&lt;=0,M7&gt;1440)," ",(P7^0.5*2.5/10))</f>
        <v> </v>
      </c>
      <c r="O7" s="34"/>
      <c r="P7" s="58" t="str">
        <f aca="true" t="shared" si="8" ref="P7:P12">IF(OR(C7&lt;=0,M7&lt;=0,M7&gt;1440)," ",(C7/2.5)^2*M7/480*100)</f>
        <v> </v>
      </c>
      <c r="Q7" s="57"/>
      <c r="R7" s="46"/>
    </row>
    <row r="8" spans="1:17" ht="15.75" thickBot="1">
      <c r="A8" s="9"/>
      <c r="B8" s="37" t="s">
        <v>16</v>
      </c>
      <c r="C8" s="42"/>
      <c r="D8" s="34"/>
      <c r="E8" s="63" t="str">
        <f t="shared" si="0"/>
        <v> </v>
      </c>
      <c r="F8" s="64" t="str">
        <f t="shared" si="1"/>
        <v> </v>
      </c>
      <c r="G8" s="33" t="str">
        <f t="shared" si="2"/>
        <v> </v>
      </c>
      <c r="H8" s="63" t="str">
        <f t="shared" si="3"/>
        <v> </v>
      </c>
      <c r="I8" s="64" t="str">
        <f t="shared" si="4"/>
        <v> </v>
      </c>
      <c r="J8" s="34">
        <f t="shared" si="5"/>
      </c>
      <c r="K8" s="49"/>
      <c r="L8" s="50"/>
      <c r="M8" s="33">
        <f t="shared" si="6"/>
        <v>0</v>
      </c>
      <c r="N8" s="55" t="str">
        <f t="shared" si="7"/>
        <v> </v>
      </c>
      <c r="O8" s="34"/>
      <c r="P8" s="59" t="str">
        <f t="shared" si="8"/>
        <v> </v>
      </c>
      <c r="Q8" s="57"/>
    </row>
    <row r="9" spans="1:17" ht="15.75" thickBot="1">
      <c r="A9" s="9"/>
      <c r="B9" s="37" t="s">
        <v>17</v>
      </c>
      <c r="C9" s="42"/>
      <c r="D9" s="34"/>
      <c r="E9" s="63" t="str">
        <f t="shared" si="0"/>
        <v> </v>
      </c>
      <c r="F9" s="64" t="str">
        <f t="shared" si="1"/>
        <v> </v>
      </c>
      <c r="G9" s="33" t="str">
        <f t="shared" si="2"/>
        <v> </v>
      </c>
      <c r="H9" s="63" t="str">
        <f t="shared" si="3"/>
        <v> </v>
      </c>
      <c r="I9" s="64" t="str">
        <f t="shared" si="4"/>
        <v> </v>
      </c>
      <c r="J9" s="34">
        <f t="shared" si="5"/>
      </c>
      <c r="K9" s="49"/>
      <c r="L9" s="50"/>
      <c r="M9" s="33">
        <f t="shared" si="6"/>
        <v>0</v>
      </c>
      <c r="N9" s="55" t="str">
        <f t="shared" si="7"/>
        <v> </v>
      </c>
      <c r="O9" s="34"/>
      <c r="P9" s="59" t="str">
        <f t="shared" si="8"/>
        <v> </v>
      </c>
      <c r="Q9" s="57"/>
    </row>
    <row r="10" spans="1:17" ht="15.75" thickBot="1">
      <c r="A10" s="9"/>
      <c r="B10" s="37" t="s">
        <v>18</v>
      </c>
      <c r="C10" s="43"/>
      <c r="D10" s="34"/>
      <c r="E10" s="63" t="str">
        <f t="shared" si="0"/>
        <v> </v>
      </c>
      <c r="F10" s="64" t="str">
        <f t="shared" si="1"/>
        <v> </v>
      </c>
      <c r="G10" s="33" t="str">
        <f t="shared" si="2"/>
        <v> </v>
      </c>
      <c r="H10" s="63" t="str">
        <f t="shared" si="3"/>
        <v> </v>
      </c>
      <c r="I10" s="64" t="str">
        <f t="shared" si="4"/>
        <v> </v>
      </c>
      <c r="J10" s="34">
        <f t="shared" si="5"/>
      </c>
      <c r="K10" s="51"/>
      <c r="L10" s="50"/>
      <c r="M10" s="33">
        <f t="shared" si="6"/>
        <v>0</v>
      </c>
      <c r="N10" s="55" t="str">
        <f t="shared" si="7"/>
        <v> </v>
      </c>
      <c r="O10" s="34"/>
      <c r="P10" s="59" t="str">
        <f t="shared" si="8"/>
        <v> </v>
      </c>
      <c r="Q10" s="57"/>
    </row>
    <row r="11" spans="1:17" ht="15.75" thickBot="1">
      <c r="A11" s="9"/>
      <c r="B11" s="37" t="s">
        <v>19</v>
      </c>
      <c r="C11" s="44"/>
      <c r="D11" s="34"/>
      <c r="E11" s="63" t="str">
        <f t="shared" si="0"/>
        <v> </v>
      </c>
      <c r="F11" s="64" t="str">
        <f t="shared" si="1"/>
        <v> </v>
      </c>
      <c r="G11" s="33" t="str">
        <f t="shared" si="2"/>
        <v> </v>
      </c>
      <c r="H11" s="63" t="str">
        <f t="shared" si="3"/>
        <v> </v>
      </c>
      <c r="I11" s="64" t="str">
        <f t="shared" si="4"/>
        <v> </v>
      </c>
      <c r="J11" s="34">
        <f t="shared" si="5"/>
      </c>
      <c r="K11" s="52"/>
      <c r="L11" s="50"/>
      <c r="M11" s="33">
        <f t="shared" si="6"/>
        <v>0</v>
      </c>
      <c r="N11" s="55" t="str">
        <f t="shared" si="7"/>
        <v> </v>
      </c>
      <c r="O11" s="34"/>
      <c r="P11" s="59" t="str">
        <f t="shared" si="8"/>
        <v> </v>
      </c>
      <c r="Q11" s="57"/>
    </row>
    <row r="12" spans="1:17" ht="15.75" thickBot="1">
      <c r="A12" s="9"/>
      <c r="B12" s="37" t="s">
        <v>20</v>
      </c>
      <c r="C12" s="45"/>
      <c r="D12" s="34"/>
      <c r="E12" s="65" t="str">
        <f t="shared" si="0"/>
        <v> </v>
      </c>
      <c r="F12" s="66" t="str">
        <f t="shared" si="1"/>
        <v> </v>
      </c>
      <c r="G12" s="33" t="str">
        <f t="shared" si="2"/>
        <v> </v>
      </c>
      <c r="H12" s="65" t="str">
        <f t="shared" si="3"/>
        <v> </v>
      </c>
      <c r="I12" s="66" t="str">
        <f t="shared" si="4"/>
        <v> </v>
      </c>
      <c r="J12" s="34">
        <f t="shared" si="5"/>
      </c>
      <c r="K12" s="53"/>
      <c r="L12" s="54"/>
      <c r="M12" s="33">
        <f t="shared" si="6"/>
        <v>0</v>
      </c>
      <c r="N12" s="56" t="str">
        <f t="shared" si="7"/>
        <v> </v>
      </c>
      <c r="O12" s="34"/>
      <c r="P12" s="60" t="str">
        <f t="shared" si="8"/>
        <v> </v>
      </c>
      <c r="Q12" s="57"/>
    </row>
    <row r="13" spans="1:17" ht="15.75" thickBot="1">
      <c r="A13" s="9"/>
      <c r="B13" s="21"/>
      <c r="C13" s="22"/>
      <c r="D13" s="34"/>
      <c r="E13" s="23"/>
      <c r="F13" s="23"/>
      <c r="G13" s="20"/>
      <c r="H13" s="9"/>
      <c r="I13" s="9"/>
      <c r="J13" s="20"/>
      <c r="K13" s="22"/>
      <c r="L13" s="22"/>
      <c r="M13" s="36">
        <f>SUM(M7:M12)</f>
        <v>0</v>
      </c>
      <c r="N13" s="22"/>
      <c r="O13" s="9"/>
      <c r="P13" s="31"/>
      <c r="Q13" s="9"/>
    </row>
    <row r="14" spans="1:17" ht="18" customHeight="1">
      <c r="A14" s="9"/>
      <c r="B14" s="24" t="s">
        <v>6</v>
      </c>
      <c r="C14" s="22"/>
      <c r="D14" s="23"/>
      <c r="E14" s="23"/>
      <c r="F14" s="23"/>
      <c r="G14" s="20"/>
      <c r="H14" s="9"/>
      <c r="I14" s="9"/>
      <c r="J14" s="20"/>
      <c r="K14" s="22"/>
      <c r="L14" s="22"/>
      <c r="M14" s="36"/>
      <c r="N14" s="92" t="s">
        <v>14</v>
      </c>
      <c r="O14" s="9"/>
      <c r="P14" s="95" t="s">
        <v>23</v>
      </c>
      <c r="Q14" s="9"/>
    </row>
    <row r="15" spans="1:17" ht="18" customHeight="1">
      <c r="A15" s="9"/>
      <c r="B15" s="26"/>
      <c r="C15" s="22"/>
      <c r="D15" s="23"/>
      <c r="E15" s="23"/>
      <c r="F15" s="23"/>
      <c r="G15" s="20"/>
      <c r="H15" s="9"/>
      <c r="I15" s="9"/>
      <c r="J15" s="20"/>
      <c r="K15" s="22"/>
      <c r="L15" s="22"/>
      <c r="M15" s="25"/>
      <c r="N15" s="93"/>
      <c r="O15" s="9"/>
      <c r="P15" s="93"/>
      <c r="Q15" s="9"/>
    </row>
    <row r="16" spans="1:17" ht="18" customHeight="1" thickBot="1">
      <c r="A16" s="9"/>
      <c r="B16" s="89" t="s">
        <v>24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27"/>
      <c r="N16" s="94"/>
      <c r="O16" s="9"/>
      <c r="P16" s="96"/>
      <c r="Q16" s="9"/>
    </row>
    <row r="17" spans="1:17" ht="18" customHeight="1" thickBot="1">
      <c r="A17" s="9"/>
      <c r="B17" s="73" t="s">
        <v>8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27"/>
      <c r="N17" s="62" t="str">
        <f>IF(OR(SQRT(SUMSQ(N7:N12))=0,M13&gt;1440)," ",ROUND(N18,3))</f>
        <v> </v>
      </c>
      <c r="O17" s="9"/>
      <c r="P17" s="40" t="str">
        <f>IF(OR(SUM(P7:P12)&lt;=0,N17=" ")," ",ROUND(P18,1))</f>
        <v> </v>
      </c>
      <c r="Q17" s="9"/>
    </row>
    <row r="18" spans="1:17" ht="18" customHeight="1" thickBot="1">
      <c r="A18" s="9"/>
      <c r="B18" s="73" t="s">
        <v>10</v>
      </c>
      <c r="C18" s="74"/>
      <c r="D18" s="74"/>
      <c r="E18" s="74"/>
      <c r="F18" s="74"/>
      <c r="G18" s="75"/>
      <c r="H18" s="76"/>
      <c r="I18" s="28"/>
      <c r="J18" s="28"/>
      <c r="K18" s="28"/>
      <c r="L18" s="28"/>
      <c r="M18" s="29"/>
      <c r="N18" s="32" t="str">
        <f>IF(OR(SQRT(SUMSQ(N7:N12))=0,M13&gt;1440)," ",SQRT(SUMSQ(N7:N12)))</f>
        <v> </v>
      </c>
      <c r="O18" s="32"/>
      <c r="P18" s="32" t="str">
        <f>IF(OR(SUM(P7:P12)&lt;=0,N17=" ")," ",SUM(P7:P12))</f>
        <v> </v>
      </c>
      <c r="Q18" s="9"/>
    </row>
    <row r="19" spans="1:17" ht="18" customHeight="1">
      <c r="A19" s="9"/>
      <c r="B19" s="73" t="s">
        <v>9</v>
      </c>
      <c r="C19" s="74"/>
      <c r="D19" s="74"/>
      <c r="E19" s="74"/>
      <c r="F19" s="74"/>
      <c r="G19" s="75"/>
      <c r="H19" s="77"/>
      <c r="I19" s="81" t="str">
        <f>IF(P17=" "," ",IF(P17&lt;=100,"Angemessene Maßnahmen empfohlen.",IF(AND(P17&gt;100,P17&lt;=400),"Maßnahmen (Aktionsprogramm) erforderlich.",IF(P17&gt;400,"Sofortmaßnahmen erfoderlich."," "))))</f>
        <v> </v>
      </c>
      <c r="J19" s="82"/>
      <c r="K19" s="82"/>
      <c r="L19" s="82"/>
      <c r="M19" s="82"/>
      <c r="N19" s="83"/>
      <c r="O19" s="9"/>
      <c r="P19" s="9"/>
      <c r="Q19" s="9"/>
    </row>
    <row r="20" spans="1:17" ht="15.75" thickBot="1">
      <c r="A20" s="20"/>
      <c r="B20" s="23"/>
      <c r="C20" s="30"/>
      <c r="D20" s="30"/>
      <c r="E20" s="30"/>
      <c r="F20" s="9"/>
      <c r="G20" s="9"/>
      <c r="H20" s="9"/>
      <c r="I20" s="84"/>
      <c r="J20" s="85"/>
      <c r="K20" s="85"/>
      <c r="L20" s="85"/>
      <c r="M20" s="85"/>
      <c r="N20" s="86"/>
      <c r="O20" s="9"/>
      <c r="P20" s="9"/>
      <c r="Q20" s="9"/>
    </row>
    <row r="21" spans="1:17" ht="7.5" customHeight="1">
      <c r="A21" s="10"/>
      <c r="B21" s="10"/>
      <c r="C21" s="17"/>
      <c r="D21" s="17"/>
      <c r="E21" s="17"/>
      <c r="F21" s="10"/>
      <c r="G21" s="18"/>
      <c r="H21" s="10"/>
      <c r="I21" s="10"/>
      <c r="J21" s="18"/>
      <c r="K21" s="10"/>
      <c r="L21" s="10"/>
      <c r="M21" s="19"/>
      <c r="N21" s="10"/>
      <c r="O21" s="10"/>
      <c r="P21" s="10"/>
      <c r="Q21" s="10"/>
    </row>
    <row r="22" spans="1:17" s="4" customFormat="1" ht="12.75">
      <c r="A22" s="2"/>
      <c r="C22" s="5"/>
      <c r="D22" s="5"/>
      <c r="E22" s="5"/>
      <c r="F22" s="3"/>
      <c r="G22" s="2"/>
      <c r="H22" s="3"/>
      <c r="I22" s="3"/>
      <c r="J22" s="2"/>
      <c r="K22" s="3"/>
      <c r="L22" s="3"/>
      <c r="M22" s="7"/>
      <c r="N22" s="3"/>
      <c r="O22" s="3"/>
      <c r="P22" s="3"/>
      <c r="Q22" s="3"/>
    </row>
  </sheetData>
  <sheetProtection password="C716" sheet="1" objects="1" scenarios="1" selectLockedCells="1"/>
  <mergeCells count="15">
    <mergeCell ref="P4:P6"/>
    <mergeCell ref="K4:L5"/>
    <mergeCell ref="C4:C6"/>
    <mergeCell ref="E4:F5"/>
    <mergeCell ref="H4:I5"/>
    <mergeCell ref="B18:H18"/>
    <mergeCell ref="B19:H19"/>
    <mergeCell ref="I2:P2"/>
    <mergeCell ref="I19:N20"/>
    <mergeCell ref="A1:E3"/>
    <mergeCell ref="B16:L16"/>
    <mergeCell ref="B17:L17"/>
    <mergeCell ref="N14:N16"/>
    <mergeCell ref="P14:P16"/>
    <mergeCell ref="N4:N6"/>
  </mergeCells>
  <conditionalFormatting sqref="I19:N20">
    <cfRule type="cellIs" priority="1" dxfId="0" operator="equal" stopIfTrue="1">
      <formula>"Keine Maßnahmen erforderlich."</formula>
    </cfRule>
    <cfRule type="cellIs" priority="2" dxfId="1" operator="equal" stopIfTrue="1">
      <formula>"Mit Maßnahmen verwendbar."</formula>
    </cfRule>
    <cfRule type="cellIs" priority="3" dxfId="2" operator="equal" stopIfTrue="1">
      <formula>"Expositionszeit verringern."</formula>
    </cfRule>
  </conditionalFormatting>
  <conditionalFormatting sqref="K7:K12">
    <cfRule type="cellIs" priority="4" dxfId="3" operator="between" stopIfTrue="1">
      <formula>0</formula>
      <formula>24</formula>
    </cfRule>
  </conditionalFormatting>
  <conditionalFormatting sqref="L7:L12">
    <cfRule type="cellIs" priority="5" dxfId="3" operator="between" stopIfTrue="1">
      <formula>0</formula>
      <formula>59</formula>
    </cfRule>
  </conditionalFormatting>
  <conditionalFormatting sqref="P17">
    <cfRule type="cellIs" priority="6" dxfId="0" operator="between" stopIfTrue="1">
      <formula>0.000001</formula>
      <formula>100</formula>
    </cfRule>
    <cfRule type="cellIs" priority="7" dxfId="1" operator="between" stopIfTrue="1">
      <formula>100.00000000001</formula>
      <formula>400</formula>
    </cfRule>
    <cfRule type="cellIs" priority="8" dxfId="2" operator="between" stopIfTrue="1">
      <formula>400.0000000001</formula>
      <formula>99999999</formula>
    </cfRule>
  </conditionalFormatting>
  <conditionalFormatting sqref="N17">
    <cfRule type="cellIs" priority="9" dxfId="0" operator="between" stopIfTrue="1">
      <formula>0.00001</formula>
      <formula>2.5</formula>
    </cfRule>
    <cfRule type="cellIs" priority="10" dxfId="1" operator="between" stopIfTrue="1">
      <formula>2.500000000001</formula>
      <formula>5</formula>
    </cfRule>
    <cfRule type="cellIs" priority="11" dxfId="2" operator="between" stopIfTrue="1">
      <formula>5.000000001</formula>
      <formula>9999999</formula>
    </cfRule>
  </conditionalFormatting>
  <dataValidations count="3">
    <dataValidation type="decimal" operator="greaterThanOrEqual" allowBlank="1" showErrorMessage="1" errorTitle="Vibration magnitude" error="Value must not be less than zero" sqref="C7:C12">
      <formula1>0</formula1>
    </dataValidation>
    <dataValidation type="whole" allowBlank="1" showErrorMessage="1" errorTitle="Exposure duration - minutes" error="Value must not be less than zero" sqref="L7:L12">
      <formula1>0</formula1>
      <formula2>59</formula2>
    </dataValidation>
    <dataValidation type="whole" allowBlank="1" showInputMessage="1" showErrorMessage="1" sqref="K7:K12">
      <formula1>0</formula1>
      <formula2>24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